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700" windowHeight="5550" tabRatio="732" activeTab="6"/>
  </bookViews>
  <sheets>
    <sheet name="Gehalte" sheetId="1" r:id="rId1"/>
    <sheet name="Aggregatst." sheetId="2" r:id="rId2"/>
    <sheet name="FSD" sheetId="3" r:id="rId3"/>
    <sheet name="Lagerungsdichte" sheetId="4" r:id="rId4"/>
    <sheet name="Korngrößen" sheetId="5" r:id="rId5"/>
    <sheet name="kf-Werte" sheetId="6" r:id="rId6"/>
    <sheet name="pF-Kurve" sheetId="7" r:id="rId7"/>
  </sheets>
  <definedNames/>
  <calcPr fullCalcOnLoad="1"/>
</workbook>
</file>

<file path=xl/sharedStrings.xml><?xml version="1.0" encoding="utf-8"?>
<sst xmlns="http://schemas.openxmlformats.org/spreadsheetml/2006/main" count="94" uniqueCount="47">
  <si>
    <t>vermooste Fläche</t>
  </si>
  <si>
    <t>Wald</t>
  </si>
  <si>
    <t>Runse F 0-10 cm</t>
  </si>
  <si>
    <t>Runse F 10-20 cm</t>
  </si>
  <si>
    <t>Feststoffdichte (g/cm³)</t>
  </si>
  <si>
    <t>0 - 5 cm</t>
  </si>
  <si>
    <t>5 - 10 cm</t>
  </si>
  <si>
    <t>10 - 20 cm</t>
  </si>
  <si>
    <t>Fläche 1</t>
  </si>
  <si>
    <t>Fläche 2</t>
  </si>
  <si>
    <t>Fläche 3</t>
  </si>
  <si>
    <t>Fläche 4</t>
  </si>
  <si>
    <t xml:space="preserve">Runse F </t>
  </si>
  <si>
    <t>Probenpunkt</t>
  </si>
  <si>
    <t>LD (g/cm³)</t>
  </si>
  <si>
    <t>Galina 4, 0-10 cm</t>
  </si>
  <si>
    <t>Galina Wald, 0-10 cm</t>
  </si>
  <si>
    <t>Galina Runse F, 0-10cm</t>
  </si>
  <si>
    <t>Galina Runse F, 10-20cm</t>
  </si>
  <si>
    <t>Galina Runse F, 20-30cm</t>
  </si>
  <si>
    <t>Aggregatstabilität (%)</t>
  </si>
  <si>
    <t>Humusgehalt (%)</t>
  </si>
  <si>
    <t>P-Gehalt (mg/kg)</t>
  </si>
  <si>
    <t>N-Gehalt (%)</t>
  </si>
  <si>
    <t>K-Gehalt (mg/kg)</t>
  </si>
  <si>
    <t>Probe</t>
  </si>
  <si>
    <t>GPV</t>
  </si>
  <si>
    <t>10mbar</t>
  </si>
  <si>
    <t>50mbar</t>
  </si>
  <si>
    <t>100mbar</t>
  </si>
  <si>
    <t>150mbar</t>
  </si>
  <si>
    <t>330mbar</t>
  </si>
  <si>
    <t>5bar</t>
  </si>
  <si>
    <t>15bar</t>
  </si>
  <si>
    <t>pF</t>
  </si>
  <si>
    <t>Galina Fläche 1</t>
  </si>
  <si>
    <t>Galina Fläche 4</t>
  </si>
  <si>
    <t>Runse F - 0-10 cm</t>
  </si>
  <si>
    <t>Runse F - 10-20 cm</t>
  </si>
  <si>
    <t>Runse F - 20-30 cm</t>
  </si>
  <si>
    <t>Ton</t>
  </si>
  <si>
    <t>Sand</t>
  </si>
  <si>
    <t>Schluff</t>
  </si>
  <si>
    <t>kf-Wert (cm/d)</t>
  </si>
  <si>
    <t>kF-Wert (cm/h)</t>
  </si>
  <si>
    <t>Mg-Gehalt (mg/kg)</t>
  </si>
  <si>
    <t>Galina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</si>
</sst>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dd/mm/yyyy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4" xfId="0" applyNumberFormat="1" applyBorder="1" applyAlignment="1">
      <alignment/>
    </xf>
    <xf numFmtId="0" fontId="2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zoomScale="75" zoomScaleNormal="75" workbookViewId="0" topLeftCell="A1">
      <selection activeCell="D23" sqref="D23"/>
    </sheetView>
  </sheetViews>
  <sheetFormatPr defaultColWidth="11.421875" defaultRowHeight="12.75"/>
  <cols>
    <col min="2" max="2" width="18.00390625" style="0" customWidth="1"/>
  </cols>
  <sheetData>
    <row r="2" spans="2:10" ht="12.75">
      <c r="B2" s="29" t="s">
        <v>46</v>
      </c>
      <c r="C2" s="30"/>
      <c r="D2" s="30"/>
      <c r="E2" s="30"/>
      <c r="F2" s="30"/>
      <c r="G2" s="30"/>
      <c r="H2" s="30"/>
      <c r="I2" s="30"/>
      <c r="J2" s="31"/>
    </row>
    <row r="3" ht="12" customHeight="1"/>
    <row r="4" spans="2:10" ht="12.75">
      <c r="B4" s="29" t="s">
        <v>21</v>
      </c>
      <c r="C4" s="30"/>
      <c r="D4" s="30"/>
      <c r="E4" s="31"/>
      <c r="G4" s="29" t="s">
        <v>23</v>
      </c>
      <c r="H4" s="30"/>
      <c r="I4" s="30"/>
      <c r="J4" s="31"/>
    </row>
    <row r="5" spans="2:10" ht="12.75">
      <c r="B5" s="12"/>
      <c r="C5" s="9" t="s">
        <v>5</v>
      </c>
      <c r="D5" s="10" t="s">
        <v>6</v>
      </c>
      <c r="E5" s="11" t="s">
        <v>7</v>
      </c>
      <c r="G5" s="13"/>
      <c r="H5" s="9" t="s">
        <v>5</v>
      </c>
      <c r="I5" s="10" t="s">
        <v>6</v>
      </c>
      <c r="J5" s="11" t="s">
        <v>7</v>
      </c>
    </row>
    <row r="6" spans="2:10" ht="12.75">
      <c r="B6" s="1" t="s">
        <v>8</v>
      </c>
      <c r="C6" s="14">
        <v>4.1</v>
      </c>
      <c r="D6" s="5">
        <v>5.2</v>
      </c>
      <c r="E6" s="3">
        <v>3.2</v>
      </c>
      <c r="G6" s="1" t="s">
        <v>8</v>
      </c>
      <c r="H6" s="14">
        <v>0.209</v>
      </c>
      <c r="I6" s="5">
        <v>0.226</v>
      </c>
      <c r="J6" s="3">
        <v>0.109</v>
      </c>
    </row>
    <row r="7" spans="2:10" ht="12.75">
      <c r="B7" s="1" t="s">
        <v>9</v>
      </c>
      <c r="C7" s="14">
        <v>5.6</v>
      </c>
      <c r="D7" s="5">
        <v>4.1</v>
      </c>
      <c r="E7" s="3">
        <v>1.5</v>
      </c>
      <c r="G7" s="1" t="s">
        <v>9</v>
      </c>
      <c r="H7" s="14">
        <v>0.245</v>
      </c>
      <c r="I7" s="5">
        <v>0.156</v>
      </c>
      <c r="J7" s="3">
        <v>0.047</v>
      </c>
    </row>
    <row r="8" spans="2:10" ht="12.75">
      <c r="B8" s="1" t="s">
        <v>10</v>
      </c>
      <c r="C8" s="14">
        <v>7</v>
      </c>
      <c r="D8" s="5">
        <v>1.4</v>
      </c>
      <c r="E8" s="3">
        <v>0.9</v>
      </c>
      <c r="G8" s="1" t="s">
        <v>10</v>
      </c>
      <c r="H8" s="14">
        <v>0.315</v>
      </c>
      <c r="I8" s="5">
        <v>0.053</v>
      </c>
      <c r="J8" s="3">
        <v>0.03</v>
      </c>
    </row>
    <row r="9" spans="2:13" ht="12.75">
      <c r="B9" s="2" t="s">
        <v>11</v>
      </c>
      <c r="C9" s="15">
        <v>9.5</v>
      </c>
      <c r="D9" s="6">
        <v>4.6</v>
      </c>
      <c r="E9" s="4">
        <v>1.8</v>
      </c>
      <c r="G9" s="2" t="s">
        <v>11</v>
      </c>
      <c r="H9" s="15">
        <v>0.327</v>
      </c>
      <c r="I9" s="6">
        <v>0.236</v>
      </c>
      <c r="J9" s="4">
        <v>0.062</v>
      </c>
      <c r="M9" s="8"/>
    </row>
    <row r="11" spans="2:10" ht="12.75">
      <c r="B11" s="29" t="s">
        <v>22</v>
      </c>
      <c r="C11" s="30"/>
      <c r="D11" s="30"/>
      <c r="E11" s="31"/>
      <c r="G11" s="29" t="s">
        <v>24</v>
      </c>
      <c r="H11" s="30"/>
      <c r="I11" s="30"/>
      <c r="J11" s="31"/>
    </row>
    <row r="12" spans="2:10" ht="12.75">
      <c r="B12" s="12"/>
      <c r="C12" s="9" t="s">
        <v>5</v>
      </c>
      <c r="D12" s="10" t="s">
        <v>6</v>
      </c>
      <c r="E12" s="11" t="s">
        <v>7</v>
      </c>
      <c r="G12" s="9"/>
      <c r="H12" s="9" t="s">
        <v>5</v>
      </c>
      <c r="I12" s="10" t="s">
        <v>6</v>
      </c>
      <c r="J12" s="11" t="s">
        <v>7</v>
      </c>
    </row>
    <row r="13" spans="2:10" ht="12.75">
      <c r="B13" s="1" t="s">
        <v>8</v>
      </c>
      <c r="C13" s="14">
        <v>0.23</v>
      </c>
      <c r="D13" s="5">
        <v>0.23</v>
      </c>
      <c r="E13" s="3">
        <v>0.23</v>
      </c>
      <c r="G13" s="1" t="s">
        <v>8</v>
      </c>
      <c r="H13" s="14">
        <v>0.96</v>
      </c>
      <c r="I13" s="5">
        <v>1.08</v>
      </c>
      <c r="J13" s="3">
        <v>0.84</v>
      </c>
    </row>
    <row r="14" spans="2:10" ht="12.75">
      <c r="B14" s="1" t="s">
        <v>9</v>
      </c>
      <c r="C14" s="14">
        <v>0.23</v>
      </c>
      <c r="D14" s="5">
        <v>0.23</v>
      </c>
      <c r="E14" s="3">
        <v>0.23</v>
      </c>
      <c r="G14" s="1" t="s">
        <v>9</v>
      </c>
      <c r="H14" s="14">
        <v>0.84</v>
      </c>
      <c r="I14" s="5">
        <v>0.72</v>
      </c>
      <c r="J14" s="3">
        <v>0.36</v>
      </c>
    </row>
    <row r="15" spans="2:10" ht="12.75">
      <c r="B15" s="1" t="s">
        <v>10</v>
      </c>
      <c r="C15" s="14">
        <v>0.7</v>
      </c>
      <c r="D15" s="5">
        <v>0.23</v>
      </c>
      <c r="E15" s="3">
        <v>0.23</v>
      </c>
      <c r="G15" s="1" t="s">
        <v>10</v>
      </c>
      <c r="H15" s="14">
        <v>1.2</v>
      </c>
      <c r="I15" s="5">
        <v>0.36</v>
      </c>
      <c r="J15" s="3">
        <v>0.36</v>
      </c>
    </row>
    <row r="16" spans="2:10" ht="12.75">
      <c r="B16" s="2" t="s">
        <v>11</v>
      </c>
      <c r="C16" s="15">
        <v>0.7</v>
      </c>
      <c r="D16" s="6">
        <v>0.46</v>
      </c>
      <c r="E16" s="4">
        <v>0.46</v>
      </c>
      <c r="G16" s="2" t="s">
        <v>11</v>
      </c>
      <c r="H16" s="15">
        <v>1.56</v>
      </c>
      <c r="I16" s="6">
        <v>1.08</v>
      </c>
      <c r="J16" s="4">
        <v>0.48</v>
      </c>
    </row>
    <row r="18" spans="7:10" ht="12.75">
      <c r="G18" s="29" t="s">
        <v>45</v>
      </c>
      <c r="H18" s="30"/>
      <c r="I18" s="30"/>
      <c r="J18" s="31"/>
    </row>
    <row r="19" spans="7:10" ht="12.75">
      <c r="G19" s="13"/>
      <c r="H19" s="9" t="s">
        <v>5</v>
      </c>
      <c r="I19" s="10" t="s">
        <v>6</v>
      </c>
      <c r="J19" s="11" t="s">
        <v>7</v>
      </c>
    </row>
    <row r="20" spans="7:10" ht="12.75">
      <c r="G20" s="1" t="s">
        <v>8</v>
      </c>
      <c r="H20" s="14">
        <v>3.4</v>
      </c>
      <c r="I20" s="5">
        <v>3.6</v>
      </c>
      <c r="J20" s="3">
        <v>2.7</v>
      </c>
    </row>
    <row r="21" spans="7:10" ht="12.75">
      <c r="G21" s="1" t="s">
        <v>9</v>
      </c>
      <c r="H21" s="14">
        <v>3.7</v>
      </c>
      <c r="I21" s="5">
        <v>3.1</v>
      </c>
      <c r="J21" s="3">
        <v>1.7</v>
      </c>
    </row>
    <row r="22" spans="7:10" ht="12.75">
      <c r="G22" s="1" t="s">
        <v>10</v>
      </c>
      <c r="H22" s="14">
        <v>5.2</v>
      </c>
      <c r="I22" s="5">
        <v>1.5</v>
      </c>
      <c r="J22" s="3">
        <v>1.3</v>
      </c>
    </row>
    <row r="23" spans="7:10" ht="12.75">
      <c r="G23" s="2" t="s">
        <v>11</v>
      </c>
      <c r="H23" s="15">
        <v>4.7</v>
      </c>
      <c r="I23" s="6">
        <v>3.5</v>
      </c>
      <c r="J23" s="4">
        <v>1.8</v>
      </c>
    </row>
  </sheetData>
  <mergeCells count="6">
    <mergeCell ref="B2:J2"/>
    <mergeCell ref="B11:E11"/>
    <mergeCell ref="G4:J4"/>
    <mergeCell ref="G11:J11"/>
    <mergeCell ref="G18:J18"/>
    <mergeCell ref="B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"/>
  <sheetViews>
    <sheetView workbookViewId="0" topLeftCell="A1">
      <selection activeCell="B2" sqref="B2:C2"/>
    </sheetView>
  </sheetViews>
  <sheetFormatPr defaultColWidth="11.421875" defaultRowHeight="12.75"/>
  <sheetData>
    <row r="2" spans="2:3" ht="12.75">
      <c r="B2" s="29" t="s">
        <v>46</v>
      </c>
      <c r="C2" s="31"/>
    </row>
    <row r="4" spans="2:3" ht="12.75">
      <c r="B4" s="29" t="s">
        <v>20</v>
      </c>
      <c r="C4" s="31"/>
    </row>
    <row r="5" spans="2:3" ht="12.75">
      <c r="B5" s="1" t="s">
        <v>8</v>
      </c>
      <c r="C5" s="16">
        <v>93.58</v>
      </c>
    </row>
    <row r="6" spans="2:3" ht="12.75">
      <c r="B6" s="1" t="s">
        <v>11</v>
      </c>
      <c r="C6" s="17">
        <v>72.97</v>
      </c>
    </row>
    <row r="7" spans="2:3" ht="12.75">
      <c r="B7" s="2" t="s">
        <v>12</v>
      </c>
      <c r="C7" s="18">
        <v>95.22</v>
      </c>
    </row>
  </sheetData>
  <mergeCells count="2">
    <mergeCell ref="B4:C4"/>
    <mergeCell ref="B2:C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2" sqref="B2:C2"/>
    </sheetView>
  </sheetViews>
  <sheetFormatPr defaultColWidth="11.421875" defaultRowHeight="12.75"/>
  <cols>
    <col min="2" max="2" width="17.28125" style="0" customWidth="1"/>
  </cols>
  <sheetData>
    <row r="2" spans="2:3" ht="12.75">
      <c r="B2" s="29" t="s">
        <v>46</v>
      </c>
      <c r="C2" s="31"/>
    </row>
    <row r="4" spans="2:3" ht="12.75">
      <c r="B4" s="29" t="s">
        <v>4</v>
      </c>
      <c r="C4" s="31"/>
    </row>
    <row r="5" spans="2:3" ht="12.75">
      <c r="B5" s="1" t="s">
        <v>0</v>
      </c>
      <c r="C5" s="16">
        <v>2.69</v>
      </c>
    </row>
    <row r="6" spans="2:3" ht="12.75">
      <c r="B6" s="1" t="s">
        <v>1</v>
      </c>
      <c r="C6" s="17">
        <v>2.51</v>
      </c>
    </row>
    <row r="7" spans="2:3" ht="12.75">
      <c r="B7" s="1" t="s">
        <v>2</v>
      </c>
      <c r="C7" s="17">
        <v>2.39</v>
      </c>
    </row>
    <row r="8" spans="2:3" ht="12.75">
      <c r="B8" s="2" t="s">
        <v>3</v>
      </c>
      <c r="C8" s="18">
        <v>2.63</v>
      </c>
    </row>
  </sheetData>
  <mergeCells count="2">
    <mergeCell ref="B4:C4"/>
    <mergeCell ref="B2:C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workbookViewId="0" topLeftCell="A1">
      <selection activeCell="B23" sqref="B23"/>
    </sheetView>
  </sheetViews>
  <sheetFormatPr defaultColWidth="11.421875" defaultRowHeight="12.75"/>
  <cols>
    <col min="2" max="2" width="22.421875" style="0" customWidth="1"/>
    <col min="3" max="3" width="11.421875" style="19" customWidth="1"/>
  </cols>
  <sheetData>
    <row r="2" spans="2:3" ht="12.75">
      <c r="B2" s="29" t="s">
        <v>46</v>
      </c>
      <c r="C2" s="31"/>
    </row>
    <row r="4" spans="2:3" ht="12.75">
      <c r="B4" s="7" t="s">
        <v>13</v>
      </c>
      <c r="C4" s="20" t="s">
        <v>14</v>
      </c>
    </row>
    <row r="5" spans="2:3" ht="12.75">
      <c r="B5" s="1" t="s">
        <v>16</v>
      </c>
      <c r="C5" s="21">
        <v>1.09</v>
      </c>
    </row>
    <row r="6" spans="2:3" ht="12.75">
      <c r="B6" s="1" t="s">
        <v>15</v>
      </c>
      <c r="C6" s="21">
        <v>1.44</v>
      </c>
    </row>
    <row r="7" spans="2:3" ht="12.75">
      <c r="B7" s="1" t="s">
        <v>17</v>
      </c>
      <c r="C7" s="21">
        <v>0.98</v>
      </c>
    </row>
    <row r="8" spans="2:3" ht="12.75">
      <c r="B8" s="1" t="s">
        <v>18</v>
      </c>
      <c r="C8" s="21">
        <v>1.43</v>
      </c>
    </row>
    <row r="9" spans="2:3" ht="12.75">
      <c r="B9" s="2" t="s">
        <v>19</v>
      </c>
      <c r="C9" s="22">
        <v>1.78</v>
      </c>
    </row>
  </sheetData>
  <mergeCells count="1">
    <mergeCell ref="B2:C2"/>
  </mergeCells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9"/>
  <sheetViews>
    <sheetView workbookViewId="0" topLeftCell="A1">
      <selection activeCell="E16" sqref="E16"/>
    </sheetView>
  </sheetViews>
  <sheetFormatPr defaultColWidth="11.421875" defaultRowHeight="12.75"/>
  <cols>
    <col min="2" max="2" width="18.421875" style="0" customWidth="1"/>
  </cols>
  <sheetData>
    <row r="2" spans="2:5" ht="12.75">
      <c r="B2" s="29" t="s">
        <v>46</v>
      </c>
      <c r="C2" s="30"/>
      <c r="D2" s="30"/>
      <c r="E2" s="31"/>
    </row>
    <row r="4" spans="2:5" ht="12.75">
      <c r="B4" s="9" t="s">
        <v>25</v>
      </c>
      <c r="C4" s="9" t="s">
        <v>40</v>
      </c>
      <c r="D4" s="10" t="s">
        <v>42</v>
      </c>
      <c r="E4" s="11" t="s">
        <v>41</v>
      </c>
    </row>
    <row r="5" spans="2:5" ht="12.75">
      <c r="B5" s="1" t="s">
        <v>35</v>
      </c>
      <c r="C5" s="14">
        <v>3.2</v>
      </c>
      <c r="D5" s="5">
        <v>32.6</v>
      </c>
      <c r="E5" s="3">
        <f>100-D5-C5</f>
        <v>64.2</v>
      </c>
    </row>
    <row r="6" spans="2:5" ht="12.75">
      <c r="B6" s="1" t="s">
        <v>36</v>
      </c>
      <c r="C6" s="14">
        <v>1.9</v>
      </c>
      <c r="D6" s="5">
        <v>45</v>
      </c>
      <c r="E6" s="3">
        <f>100-D6-C6</f>
        <v>53.1</v>
      </c>
    </row>
    <row r="7" spans="2:5" ht="12.75">
      <c r="B7" s="1" t="s">
        <v>37</v>
      </c>
      <c r="C7" s="14">
        <v>2</v>
      </c>
      <c r="D7" s="5">
        <v>55.1</v>
      </c>
      <c r="E7" s="3">
        <f>100-D7-C7</f>
        <v>42.9</v>
      </c>
    </row>
    <row r="8" spans="2:5" ht="12.75">
      <c r="B8" s="1" t="s">
        <v>38</v>
      </c>
      <c r="C8" s="14">
        <v>1.4</v>
      </c>
      <c r="D8" s="5">
        <v>48.2</v>
      </c>
      <c r="E8" s="3">
        <f>100-D8-C8</f>
        <v>50.4</v>
      </c>
    </row>
    <row r="9" spans="2:5" ht="12.75">
      <c r="B9" s="2" t="s">
        <v>39</v>
      </c>
      <c r="C9" s="15">
        <v>1.8</v>
      </c>
      <c r="D9" s="6">
        <v>43.5</v>
      </c>
      <c r="E9" s="4">
        <f>100-D9-C9</f>
        <v>54.7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9"/>
  <sheetViews>
    <sheetView workbookViewId="0" topLeftCell="A1">
      <selection activeCell="B2" sqref="B2:D2"/>
    </sheetView>
  </sheetViews>
  <sheetFormatPr defaultColWidth="11.421875" defaultRowHeight="12.75"/>
  <cols>
    <col min="2" max="2" width="17.140625" style="0" customWidth="1"/>
    <col min="3" max="3" width="13.421875" style="0" customWidth="1"/>
    <col min="4" max="4" width="14.140625" style="0" customWidth="1"/>
  </cols>
  <sheetData>
    <row r="2" spans="2:4" ht="12.75">
      <c r="B2" s="29" t="s">
        <v>46</v>
      </c>
      <c r="C2" s="30"/>
      <c r="D2" s="31"/>
    </row>
    <row r="4" spans="2:4" ht="12.75">
      <c r="B4" s="12"/>
      <c r="C4" s="9" t="s">
        <v>43</v>
      </c>
      <c r="D4" s="11" t="s">
        <v>44</v>
      </c>
    </row>
    <row r="5" spans="2:4" ht="12.75">
      <c r="B5" s="1" t="s">
        <v>35</v>
      </c>
      <c r="C5" s="14">
        <v>2760</v>
      </c>
      <c r="D5" s="3">
        <v>115</v>
      </c>
    </row>
    <row r="6" spans="2:4" ht="12.75">
      <c r="B6" s="1" t="s">
        <v>36</v>
      </c>
      <c r="C6" s="14">
        <v>2448</v>
      </c>
      <c r="D6" s="3">
        <v>102</v>
      </c>
    </row>
    <row r="7" spans="2:4" ht="12.75">
      <c r="B7" s="1" t="s">
        <v>37</v>
      </c>
      <c r="C7" s="14">
        <v>3696</v>
      </c>
      <c r="D7" s="3">
        <v>154</v>
      </c>
    </row>
    <row r="8" spans="2:4" ht="12.75">
      <c r="B8" s="1" t="s">
        <v>38</v>
      </c>
      <c r="C8" s="14">
        <v>2448</v>
      </c>
      <c r="D8" s="3">
        <v>102</v>
      </c>
    </row>
    <row r="9" spans="2:4" ht="12.75">
      <c r="B9" s="2" t="s">
        <v>39</v>
      </c>
      <c r="C9" s="15">
        <v>768</v>
      </c>
      <c r="D9" s="4">
        <v>32</v>
      </c>
    </row>
  </sheetData>
  <mergeCells count="1">
    <mergeCell ref="B2:D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K10"/>
  <sheetViews>
    <sheetView tabSelected="1" zoomScale="75" zoomScaleNormal="75" workbookViewId="0" topLeftCell="B1">
      <selection activeCell="I20" sqref="I20"/>
    </sheetView>
  </sheetViews>
  <sheetFormatPr defaultColWidth="11.421875" defaultRowHeight="12.75"/>
  <cols>
    <col min="2" max="2" width="16.140625" style="0" customWidth="1"/>
  </cols>
  <sheetData>
    <row r="2" spans="4:8" ht="12.75">
      <c r="D2" s="29" t="s">
        <v>46</v>
      </c>
      <c r="E2" s="30"/>
      <c r="F2" s="30"/>
      <c r="G2" s="30"/>
      <c r="H2" s="31"/>
    </row>
    <row r="4" spans="2:11" ht="15.75"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7" t="s">
        <v>33</v>
      </c>
      <c r="K4" s="27"/>
    </row>
    <row r="5" spans="2:11" ht="15.75">
      <c r="B5" s="27" t="s">
        <v>34</v>
      </c>
      <c r="C5" s="28">
        <v>0</v>
      </c>
      <c r="D5" s="28">
        <f>LOG10(10)</f>
        <v>1</v>
      </c>
      <c r="E5" s="28">
        <f>LOG10(50)</f>
        <v>1.6989700043360187</v>
      </c>
      <c r="F5" s="28">
        <f>LOG10(100)</f>
        <v>2</v>
      </c>
      <c r="G5" s="28">
        <f>LOG10(150)</f>
        <v>2.1760912590556813</v>
      </c>
      <c r="H5" s="28">
        <v>2.5</v>
      </c>
      <c r="I5" s="28">
        <f>LOG10(5000)</f>
        <v>3.6989700043360187</v>
      </c>
      <c r="J5" s="28">
        <f>LOG10(15000)</f>
        <v>4.176091259055681</v>
      </c>
      <c r="K5" s="28">
        <v>7</v>
      </c>
    </row>
    <row r="6" spans="2:11" ht="12.75">
      <c r="B6" s="1" t="s">
        <v>35</v>
      </c>
      <c r="C6" s="23">
        <v>57</v>
      </c>
      <c r="D6" s="23">
        <v>30.46</v>
      </c>
      <c r="E6" s="23">
        <v>23.77666666666667</v>
      </c>
      <c r="F6" s="23">
        <v>22.49333333333334</v>
      </c>
      <c r="G6" s="23">
        <v>21.676666666666666</v>
      </c>
      <c r="H6" s="23">
        <v>20.15</v>
      </c>
      <c r="I6" s="23">
        <v>16</v>
      </c>
      <c r="J6" s="23">
        <v>12.54</v>
      </c>
      <c r="K6" s="24">
        <v>0</v>
      </c>
    </row>
    <row r="7" spans="2:11" ht="12.75">
      <c r="B7" s="1" t="s">
        <v>36</v>
      </c>
      <c r="C7" s="23">
        <v>46.5</v>
      </c>
      <c r="D7" s="23">
        <v>27</v>
      </c>
      <c r="E7" s="23">
        <v>21.633333333333344</v>
      </c>
      <c r="F7" s="23">
        <v>20.2</v>
      </c>
      <c r="G7" s="23">
        <v>19.25</v>
      </c>
      <c r="H7" s="23">
        <v>16.3</v>
      </c>
      <c r="I7" s="23">
        <v>6.87</v>
      </c>
      <c r="J7" s="23">
        <v>6.46</v>
      </c>
      <c r="K7" s="24">
        <v>0</v>
      </c>
    </row>
    <row r="8" spans="2:11" ht="12.75">
      <c r="B8" s="1" t="s">
        <v>37</v>
      </c>
      <c r="C8" s="23">
        <v>59</v>
      </c>
      <c r="D8" s="23">
        <v>48.77833333333333</v>
      </c>
      <c r="E8" s="23">
        <v>43.145</v>
      </c>
      <c r="F8" s="23">
        <v>40.91166666666666</v>
      </c>
      <c r="G8" s="23">
        <v>38.945</v>
      </c>
      <c r="H8" s="23">
        <v>35.58</v>
      </c>
      <c r="I8" s="23">
        <v>22.36</v>
      </c>
      <c r="J8" s="23">
        <v>21.52</v>
      </c>
      <c r="K8" s="24">
        <v>0</v>
      </c>
    </row>
    <row r="9" spans="2:11" ht="12.75">
      <c r="B9" s="1" t="s">
        <v>38</v>
      </c>
      <c r="C9" s="23">
        <v>46.1</v>
      </c>
      <c r="D9" s="23">
        <v>26.291666666666668</v>
      </c>
      <c r="E9" s="23">
        <v>21.575</v>
      </c>
      <c r="F9" s="23">
        <v>20.508333333333344</v>
      </c>
      <c r="G9" s="23">
        <v>19.94166666666668</v>
      </c>
      <c r="H9" s="23">
        <v>17.47</v>
      </c>
      <c r="I9" s="23">
        <v>12.34</v>
      </c>
      <c r="J9" s="23">
        <v>11.8</v>
      </c>
      <c r="K9" s="24">
        <v>0</v>
      </c>
    </row>
    <row r="10" spans="2:11" ht="12.75">
      <c r="B10" s="2" t="s">
        <v>39</v>
      </c>
      <c r="C10" s="25">
        <v>34.45</v>
      </c>
      <c r="D10" s="25">
        <v>24.6525</v>
      </c>
      <c r="E10" s="25">
        <v>19.8525</v>
      </c>
      <c r="F10" s="25">
        <v>18.8775</v>
      </c>
      <c r="G10" s="25">
        <v>18.1525</v>
      </c>
      <c r="H10" s="25">
        <v>16.11</v>
      </c>
      <c r="I10" s="25">
        <v>10.48</v>
      </c>
      <c r="J10" s="25">
        <v>10.36</v>
      </c>
      <c r="K10" s="26">
        <v>0</v>
      </c>
    </row>
  </sheetData>
  <mergeCells count="1">
    <mergeCell ref="D2:H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Stern</dc:creator>
  <cp:keywords/>
  <dc:description/>
  <cp:lastModifiedBy>Richard Stern</cp:lastModifiedBy>
  <cp:lastPrinted>2001-02-20T18:49:05Z</cp:lastPrinted>
  <dcterms:created xsi:type="dcterms:W3CDTF">2001-01-27T12:26:32Z</dcterms:created>
  <dcterms:modified xsi:type="dcterms:W3CDTF">2002-09-17T07:50:55Z</dcterms:modified>
  <cp:category/>
  <cp:version/>
  <cp:contentType/>
  <cp:contentStatus/>
</cp:coreProperties>
</file>